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<sst xmlns="http://schemas.openxmlformats.org/spreadsheetml/2006/main" count="31" uniqueCount="26">
  <si>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2025年度伊春新能源出租车运营奖励资金分配表</t>
  </si>
  <si>
    <t>序号</t>
  </si>
  <si>
    <t>省</t>
  </si>
  <si>
    <t>地市</t>
  </si>
  <si>
    <t>县（市、区）</t>
  </si>
  <si>
    <t>总车辆</t>
  </si>
  <si>
    <t>在营车辆</t>
  </si>
  <si>
    <t>运营补贴</t>
  </si>
  <si>
    <t>实际营运月数</t>
  </si>
  <si>
    <t>分配金额（元）</t>
  </si>
  <si>
    <r>
      <rPr>
        <b/>
        <sz val="10"/>
        <rFont val="黑体"/>
        <charset val="134"/>
      </rPr>
      <t>依据黑财预</t>
    </r>
    <r>
      <rPr>
        <b/>
        <sz val="10"/>
        <rFont val="仿宋"/>
        <charset val="134"/>
      </rPr>
      <t>[2023]17</t>
    </r>
    <r>
      <rPr>
        <b/>
        <sz val="10"/>
        <rFont val="黑体"/>
        <charset val="134"/>
      </rPr>
      <t>号附件1。实际分配</t>
    </r>
  </si>
  <si>
    <t>车辆数</t>
  </si>
  <si>
    <t>运营补贴(每月500元）</t>
  </si>
  <si>
    <t>1</t>
  </si>
  <si>
    <t>黑龙江</t>
  </si>
  <si>
    <t>伊春</t>
  </si>
  <si>
    <t>伊美区</t>
  </si>
  <si>
    <t>500元</t>
  </si>
  <si>
    <t>173500元</t>
  </si>
  <si>
    <t>乌翠区</t>
  </si>
  <si>
    <t>213500元</t>
  </si>
  <si>
    <t>金林区</t>
  </si>
  <si>
    <t>2000元</t>
  </si>
  <si>
    <t>389000元</t>
  </si>
  <si>
    <t>合计</t>
  </si>
  <si>
    <t>黑龙江伊春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</si>
</sst>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_);[Red]\(0.00000000000\)"/>
    <numFmt numFmtId="177" formatCode="0.00_ "/>
    <numFmt numFmtId="178" formatCode="0.00;[Red]0.00"/>
    <numFmt numFmtId="179" formatCode="0.00000000_ "/>
    <numFmt numFmtId="180" formatCode="#,##0.00;[Red]#,##0.00"/>
    <numFmt numFmtId="181" formatCode="0.00000000000;[Red]0.00000000000"/>
    <numFmt numFmtId="182" formatCode="0.000000000000;[Red]0.000000000000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黑体"/>
      <charset val="134"/>
    </font>
    <font>
      <sz val="11"/>
      <name val="黑体"/>
      <charset val="134"/>
    </font>
    <font>
      <sz val="10"/>
      <color theme="1"/>
      <name val="黑体"/>
      <charset val="134"/>
    </font>
    <font>
      <sz val="22"/>
      <color theme="1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49" fontId="6" fillId="0" borderId="2" xfId="49" applyNumberFormat="1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78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178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9" xfId="49" applyFont="1" applyBorder="1" applyAlignment="1">
      <alignment horizontal="center" vertical="center" wrapText="1"/>
    </xf>
    <xf numFmtId="176" fontId="6" fillId="0" borderId="5" xfId="49" applyNumberFormat="1" applyFont="1" applyBorder="1" applyAlignment="1">
      <alignment horizontal="center" vertical="center" wrapText="1"/>
    </xf>
    <xf numFmtId="0" fontId="6" fillId="0" borderId="10" xfId="49" applyFont="1" applyBorder="1" applyAlignment="1">
      <alignment horizontal="center" vertical="center" wrapText="1"/>
    </xf>
    <xf numFmtId="0" fontId="6" fillId="0" borderId="11" xfId="49" applyFont="1" applyBorder="1" applyAlignment="1">
      <alignment horizontal="center" vertical="center" wrapText="1"/>
    </xf>
    <xf numFmtId="0" fontId="6" fillId="0" borderId="12" xfId="49" applyFont="1" applyBorder="1" applyAlignment="1">
      <alignment horizontal="center" vertical="center" wrapText="1"/>
    </xf>
    <xf numFmtId="176" fontId="6" fillId="0" borderId="13" xfId="49" applyNumberFormat="1" applyFont="1" applyBorder="1" applyAlignment="1">
      <alignment horizontal="center" vertical="center" wrapText="1"/>
    </xf>
    <xf numFmtId="0" fontId="6" fillId="0" borderId="14" xfId="49" applyFont="1" applyBorder="1" applyAlignment="1">
      <alignment horizontal="center" vertical="center" wrapText="1"/>
    </xf>
    <xf numFmtId="0" fontId="6" fillId="0" borderId="15" xfId="49" applyFont="1" applyBorder="1" applyAlignment="1">
      <alignment horizontal="center" vertical="center" wrapText="1"/>
    </xf>
    <xf numFmtId="179" fontId="2" fillId="0" borderId="5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80" fontId="2" fillId="0" borderId="5" xfId="0" applyNumberFormat="1" applyFont="1" applyBorder="1" applyAlignment="1">
      <alignment horizontal="center" vertical="center" wrapText="1"/>
    </xf>
    <xf numFmtId="181" fontId="2" fillId="0" borderId="6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181" fontId="2" fillId="0" borderId="7" xfId="0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 wrapText="1"/>
    </xf>
    <xf numFmtId="182" fontId="2" fillId="0" borderId="7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/>
    </xf>
    <xf numFmtId="176" fontId="2" fillId="0" borderId="7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abSelected="1" workbookViewId="0">
      <selection activeCell="J7" sqref="J7"/>
    </sheetView>
  </sheetViews>
  <sheetFormatPr defaultColWidth="9" defaultRowHeight="13.5"/>
  <cols>
    <col min="1" max="1" width="3.625" style="5" customWidth="1"/>
    <col min="2" max="2" width="7.5" style="5" customWidth="1"/>
    <col min="3" max="3" width="6.75" style="5" customWidth="1"/>
    <col min="4" max="4" width="7.125" style="6" customWidth="1"/>
    <col min="5" max="5" width="9.5" style="5" customWidth="1"/>
    <col min="6" max="6" width="9.5" style="7" customWidth="1"/>
    <col min="7" max="7" width="13.125" style="5" customWidth="1"/>
    <col min="8" max="8" width="10.375" style="5" customWidth="1"/>
    <col min="9" max="9" width="9.875" style="5" customWidth="1"/>
    <col min="10" max="10" width="19" style="8" customWidth="1"/>
    <col min="11" max="11" width="12.375" style="5" customWidth="1"/>
    <col min="12" max="12" width="10" style="9" customWidth="1"/>
    <col min="13" max="13" width="17.75" style="5" customWidth="1"/>
    <col min="14" max="14" width="15.625" style="5" customWidth="1"/>
    <col min="15" max="16384" width="9" style="5"/>
  </cols>
  <sheetData>
    <row r="1" ht="39" customHeight="1" spans="1:12">
      <c r="A1" s="10" t="s">
        <v>0</v>
      </c>
      <c r="D1" s="5"/>
      <c r="F1" s="5"/>
      <c r="J1" s="5"/>
      <c r="L1" s="5"/>
    </row>
    <row r="2" ht="31.5" customHeight="1" spans="1:12">
      <c r="A2" s="11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3" t="s">
        <v>7</v>
      </c>
      <c r="H2" s="15"/>
      <c r="I2" s="41" t="s">
        <v>8</v>
      </c>
      <c r="J2" s="42" t="s">
        <v>9</v>
      </c>
      <c r="K2" s="43" t="s">
        <v>10</v>
      </c>
      <c r="L2" s="44"/>
    </row>
    <row r="3" ht="31.5" customHeight="1" spans="1:12">
      <c r="A3" s="16"/>
      <c r="B3" s="16"/>
      <c r="C3" s="16"/>
      <c r="D3" s="17"/>
      <c r="E3" s="11" t="s">
        <v>11</v>
      </c>
      <c r="F3" s="18" t="s">
        <v>11</v>
      </c>
      <c r="G3" s="12" t="s">
        <v>12</v>
      </c>
      <c r="H3" s="12"/>
      <c r="I3" s="45"/>
      <c r="J3" s="46"/>
      <c r="K3" s="47"/>
      <c r="L3" s="48"/>
    </row>
    <row r="4" s="2" customFormat="1" ht="21.75" customHeight="1" spans="1:12">
      <c r="A4" s="19" t="s">
        <v>13</v>
      </c>
      <c r="B4" s="19" t="s">
        <v>14</v>
      </c>
      <c r="C4" s="19" t="s">
        <v>15</v>
      </c>
      <c r="D4" s="20" t="s">
        <v>16</v>
      </c>
      <c r="E4" s="21">
        <v>88</v>
      </c>
      <c r="F4" s="21">
        <v>87</v>
      </c>
      <c r="G4" s="22" t="s">
        <v>17</v>
      </c>
      <c r="H4" s="19"/>
      <c r="I4" s="21">
        <v>347</v>
      </c>
      <c r="J4" s="49" t="s">
        <v>18</v>
      </c>
      <c r="K4" s="21"/>
      <c r="L4" s="50"/>
    </row>
    <row r="5" s="3" customFormat="1" ht="21.75" customHeight="1" spans="1:13">
      <c r="A5" s="23">
        <v>2</v>
      </c>
      <c r="B5" s="23" t="s">
        <v>14</v>
      </c>
      <c r="C5" s="23" t="s">
        <v>15</v>
      </c>
      <c r="D5" s="20" t="s">
        <v>19</v>
      </c>
      <c r="E5" s="24">
        <v>59</v>
      </c>
      <c r="F5" s="24">
        <v>59</v>
      </c>
      <c r="G5" s="25" t="s">
        <v>17</v>
      </c>
      <c r="H5" s="23"/>
      <c r="I5" s="24">
        <v>427</v>
      </c>
      <c r="J5" s="49" t="s">
        <v>20</v>
      </c>
      <c r="K5" s="24"/>
      <c r="L5" s="51"/>
      <c r="M5" s="2"/>
    </row>
    <row r="6" s="2" customFormat="1" ht="21.75" customHeight="1" spans="1:12">
      <c r="A6" s="19"/>
      <c r="B6" s="19"/>
      <c r="C6" s="19"/>
      <c r="D6" s="26" t="s">
        <v>21</v>
      </c>
      <c r="E6" s="21">
        <v>2</v>
      </c>
      <c r="F6" s="21">
        <v>2</v>
      </c>
      <c r="G6" s="21" t="s">
        <v>17</v>
      </c>
      <c r="H6" s="19"/>
      <c r="I6" s="21">
        <v>4</v>
      </c>
      <c r="J6" s="49" t="s">
        <v>22</v>
      </c>
      <c r="K6" s="21"/>
      <c r="L6" s="52"/>
    </row>
    <row r="7" s="2" customFormat="1" ht="21.75" customHeight="1" spans="1:12">
      <c r="A7" s="27"/>
      <c r="B7" s="27"/>
      <c r="C7" s="27"/>
      <c r="D7" s="28"/>
      <c r="E7" s="29">
        <f>SUM(E4:E6)</f>
        <v>149</v>
      </c>
      <c r="F7" s="30">
        <f>SUM(F4:F6)</f>
        <v>148</v>
      </c>
      <c r="G7" s="29"/>
      <c r="H7" s="27"/>
      <c r="I7" s="29">
        <f>SUM(I4:I6)</f>
        <v>778</v>
      </c>
      <c r="J7" s="53" t="s">
        <v>23</v>
      </c>
      <c r="K7" s="29"/>
      <c r="L7" s="54"/>
    </row>
    <row r="8" s="2" customFormat="1" ht="21.75" customHeight="1" spans="1:12">
      <c r="A8" s="31"/>
      <c r="B8" s="32"/>
      <c r="C8" s="31"/>
      <c r="D8" s="33"/>
      <c r="E8" s="34"/>
      <c r="F8" s="35"/>
      <c r="G8" s="34"/>
      <c r="H8" s="31"/>
      <c r="I8" s="34"/>
      <c r="J8" s="55"/>
      <c r="K8"/>
      <c r="L8" s="56"/>
    </row>
    <row r="9" s="2" customFormat="1" ht="21.75" customHeight="1" spans="1:14">
      <c r="A9" s="31"/>
      <c r="B9" s="31"/>
      <c r="C9" s="31"/>
      <c r="D9" s="33"/>
      <c r="E9" s="31"/>
      <c r="F9" s="35"/>
      <c r="G9" s="31"/>
      <c r="H9" s="31"/>
      <c r="I9" s="31"/>
      <c r="J9" s="57"/>
      <c r="K9" s="34"/>
      <c r="L9" s="56"/>
      <c r="N9" s="58"/>
    </row>
    <row r="10" s="4" customFormat="1" ht="21.75" customHeight="1" spans="1:12">
      <c r="A10" s="31"/>
      <c r="B10" s="31"/>
      <c r="C10" s="31"/>
      <c r="D10" s="33"/>
      <c r="E10" s="34"/>
      <c r="F10" s="35"/>
      <c r="G10" s="34"/>
      <c r="H10" s="31"/>
      <c r="I10" s="34"/>
      <c r="J10" s="57"/>
      <c r="K10" s="34"/>
      <c r="L10" s="56"/>
    </row>
    <row r="11" s="2" customFormat="1" ht="21.75" customHeight="1" spans="1:12">
      <c r="A11" s="31"/>
      <c r="B11" s="31"/>
      <c r="C11" s="31"/>
      <c r="D11" s="36"/>
      <c r="E11" s="34"/>
      <c r="F11" s="35"/>
      <c r="G11" s="34"/>
      <c r="H11" s="31"/>
      <c r="I11" s="34"/>
      <c r="J11" s="59"/>
      <c r="K11" s="34"/>
      <c r="L11" s="56"/>
    </row>
    <row r="12" s="2" customFormat="1" ht="21.75" customHeight="1" spans="1:12">
      <c r="A12" s="31"/>
      <c r="B12" s="31"/>
      <c r="C12" s="31"/>
      <c r="D12" s="36"/>
      <c r="E12" s="34"/>
      <c r="F12" s="35"/>
      <c r="G12" s="34"/>
      <c r="H12" s="31"/>
      <c r="I12" s="34"/>
      <c r="J12" s="59"/>
      <c r="K12" s="34"/>
      <c r="L12" s="56"/>
    </row>
    <row r="13" s="2" customFormat="1" ht="21.75" customHeight="1" spans="1:12">
      <c r="A13" s="31"/>
      <c r="B13" s="31"/>
      <c r="C13" s="31"/>
      <c r="D13" s="33"/>
      <c r="E13" s="34"/>
      <c r="F13" s="35"/>
      <c r="G13" s="34"/>
      <c r="H13" s="31"/>
      <c r="I13" s="34"/>
      <c r="J13" s="59"/>
      <c r="K13" s="34"/>
      <c r="L13" s="56"/>
    </row>
    <row r="14" s="2" customFormat="1" ht="21.75" customHeight="1" spans="1:12">
      <c r="A14" s="31"/>
      <c r="B14" s="31"/>
      <c r="C14" s="31"/>
      <c r="D14" s="33"/>
      <c r="E14" s="31"/>
      <c r="F14" s="35"/>
      <c r="G14" s="37"/>
      <c r="H14" s="37"/>
      <c r="I14" s="37"/>
      <c r="J14" s="59"/>
      <c r="K14" s="34"/>
      <c r="L14" s="56"/>
    </row>
    <row r="15" s="2" customFormat="1" ht="21.75" customHeight="1" spans="1:12">
      <c r="A15" s="31"/>
      <c r="B15" s="31"/>
      <c r="C15" s="31"/>
      <c r="D15" s="33"/>
      <c r="E15" s="34"/>
      <c r="F15" s="35"/>
      <c r="G15" s="34"/>
      <c r="H15" s="31"/>
      <c r="I15" s="34"/>
      <c r="J15" s="59"/>
      <c r="K15" s="34"/>
      <c r="L15" s="56"/>
    </row>
    <row r="16" s="2" customFormat="1" ht="21.75" customHeight="1" spans="1:12">
      <c r="A16" s="31"/>
      <c r="B16" s="31"/>
      <c r="C16" s="31"/>
      <c r="D16" s="36"/>
      <c r="E16" s="34"/>
      <c r="F16" s="35"/>
      <c r="G16" s="34"/>
      <c r="H16" s="31"/>
      <c r="I16" s="34"/>
      <c r="J16" s="59"/>
      <c r="K16" s="34"/>
      <c r="L16" s="56"/>
    </row>
    <row r="17" s="2" customFormat="1" ht="31.5" customHeight="1" spans="1:12">
      <c r="A17" s="31" t="s">
        <v>24</v>
      </c>
      <c r="B17" s="38" t="s">
        <v>25</v>
      </c>
      <c r="C17" s="39"/>
      <c r="D17" s="40"/>
      <c r="E17" s="31"/>
      <c r="F17" s="35"/>
      <c r="G17" s="31"/>
      <c r="H17" s="31"/>
      <c r="I17" s="31"/>
      <c r="J17" s="59"/>
      <c r="K17" s="31"/>
      <c r="L17" s="56"/>
    </row>
    <row r="18" spans="2:12">
      <c r="B18" s="7"/>
      <c r="D18" s="5"/>
      <c r="F18" s="8"/>
      <c r="H18" s="9"/>
      <c r="J18" s="5"/>
      <c r="L18" s="5"/>
    </row>
    <row r="19" spans="2:12">
      <c r="B19" s="7"/>
      <c r="D19" s="5"/>
      <c r="F19" s="8"/>
      <c r="H19" s="9"/>
      <c r="J19" s="5"/>
      <c r="L19" s="5"/>
    </row>
    <row r="20" spans="2:12">
      <c r="B20" s="7"/>
      <c r="D20" s="5"/>
      <c r="F20" s="8"/>
      <c r="H20" s="9"/>
      <c r="J20" s="5"/>
      <c r="L20" s="5"/>
    </row>
    <row r="21" spans="2:12">
      <c r="B21" s="7"/>
      <c r="D21" s="5"/>
      <c r="F21" s="8"/>
      <c r="H21" s="9"/>
      <c r="J21" s="5"/>
      <c r="L21" s="5"/>
    </row>
    <row r="22" spans="2:12">
      <c r="B22" s="7"/>
      <c r="D22" s="5"/>
      <c r="F22" s="8"/>
      <c r="H22" s="9"/>
      <c r="J22" s="5"/>
      <c r="L22" s="5"/>
    </row>
    <row r="23" spans="2:12">
      <c r="B23" s="7"/>
      <c r="D23" s="5"/>
      <c r="F23" s="8"/>
      <c r="H23" s="9"/>
      <c r="J23" s="5"/>
      <c r="L23" s="5"/>
    </row>
    <row r="24" spans="2:12">
      <c r="B24" s="7"/>
      <c r="D24" s="5"/>
      <c r="F24" s="8"/>
      <c r="H24" s="9"/>
      <c r="J24" s="5"/>
      <c r="L24" s="5"/>
    </row>
    <row r="25" spans="2:12">
      <c r="B25" s="7"/>
      <c r="D25" s="5"/>
      <c r="F25" s="8"/>
      <c r="H25" s="9"/>
      <c r="J25" s="5"/>
      <c r="L25" s="5"/>
    </row>
    <row r="26" spans="2:12">
      <c r="B26" s="7"/>
      <c r="D26" s="5"/>
      <c r="F26" s="8"/>
      <c r="H26" s="9"/>
      <c r="J26" s="5"/>
      <c r="L26" s="5"/>
    </row>
    <row r="27" spans="2:12">
      <c r="B27" s="7"/>
      <c r="D27" s="5"/>
      <c r="F27" s="8"/>
      <c r="H27" s="9"/>
      <c r="J27" s="5"/>
      <c r="L27" s="5"/>
    </row>
    <row r="28" spans="2:12">
      <c r="B28" s="7"/>
      <c r="D28" s="5"/>
      <c r="F28" s="8"/>
      <c r="H28" s="9"/>
      <c r="J28" s="5"/>
      <c r="L28" s="5"/>
    </row>
    <row r="29" spans="2:12">
      <c r="B29" s="7"/>
      <c r="D29" s="5"/>
      <c r="F29" s="8"/>
      <c r="H29" s="9"/>
      <c r="J29" s="5"/>
      <c r="L29" s="5"/>
    </row>
    <row r="30" spans="2:12">
      <c r="B30" s="7"/>
      <c r="D30" s="5"/>
      <c r="F30" s="8"/>
      <c r="H30" s="9"/>
      <c r="J30" s="5"/>
      <c r="L30" s="5"/>
    </row>
    <row r="31" spans="2:12">
      <c r="B31" s="7"/>
      <c r="D31" s="5"/>
      <c r="F31" s="8"/>
      <c r="H31" s="9"/>
      <c r="J31" s="5"/>
      <c r="L31" s="5"/>
    </row>
    <row r="32" spans="2:12">
      <c r="B32" s="7"/>
      <c r="D32" s="5"/>
      <c r="F32" s="8"/>
      <c r="H32" s="9"/>
      <c r="J32" s="5"/>
      <c r="L32" s="5"/>
    </row>
    <row r="33" spans="2:12">
      <c r="B33" s="7"/>
      <c r="D33" s="5"/>
      <c r="F33" s="8"/>
      <c r="H33" s="9"/>
      <c r="J33" s="5"/>
      <c r="L33" s="5"/>
    </row>
    <row r="34" spans="2:12">
      <c r="B34" s="7"/>
      <c r="D34" s="5"/>
      <c r="F34" s="8"/>
      <c r="H34" s="9"/>
      <c r="J34" s="5"/>
      <c r="L34" s="5"/>
    </row>
    <row r="35" spans="2:12">
      <c r="B35" s="7"/>
      <c r="D35" s="5"/>
      <c r="F35" s="8"/>
      <c r="H35" s="9"/>
      <c r="J35" s="5"/>
      <c r="L35" s="5"/>
    </row>
    <row r="36" spans="2:12">
      <c r="B36" s="7"/>
      <c r="D36" s="5"/>
      <c r="F36" s="8"/>
      <c r="H36" s="9"/>
      <c r="J36" s="5"/>
      <c r="L36" s="5"/>
    </row>
    <row r="37" spans="2:12">
      <c r="B37" s="7"/>
      <c r="D37" s="5"/>
      <c r="F37" s="8"/>
      <c r="H37" s="9"/>
      <c r="J37" s="5"/>
      <c r="L37" s="5"/>
    </row>
    <row r="38" spans="2:12">
      <c r="B38" s="7"/>
      <c r="D38" s="5"/>
      <c r="F38" s="8"/>
      <c r="H38" s="9"/>
      <c r="J38" s="5"/>
      <c r="L38" s="5"/>
    </row>
    <row r="39" spans="2:12">
      <c r="B39" s="7"/>
      <c r="D39" s="5"/>
      <c r="F39" s="8"/>
      <c r="H39" s="9"/>
      <c r="J39" s="5"/>
      <c r="L39" s="5"/>
    </row>
    <row r="40" spans="2:12">
      <c r="B40" s="7"/>
      <c r="D40" s="5"/>
      <c r="F40" s="8"/>
      <c r="H40" s="9"/>
      <c r="J40" s="5"/>
      <c r="L40" s="5"/>
    </row>
    <row r="41" spans="2:12">
      <c r="B41" s="7"/>
      <c r="D41" s="9"/>
      <c r="F41" s="5"/>
      <c r="J41" s="5"/>
      <c r="L41" s="5"/>
    </row>
  </sheetData>
  <mergeCells count="10">
    <mergeCell ref="A1:L1"/>
    <mergeCell ref="G2:H2"/>
    <mergeCell ref="B17:D17"/>
    <mergeCell ref="A2:A3"/>
    <mergeCell ref="B2:B3"/>
    <mergeCell ref="C2:C3"/>
    <mergeCell ref="D2:D3"/>
    <mergeCell ref="I2:I3"/>
    <mergeCell ref="J2:J3"/>
    <mergeCell ref="K2:L3"/>
  </mergeCells>
  <pageMargins left="1.08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9"/>
  <sheetViews>
    <sheetView workbookViewId="0">
      <selection activeCell="R34" sqref="R34"/>
    </sheetView>
  </sheetViews>
  <sheetFormatPr defaultColWidth="9" defaultRowHeight="13.5"/>
  <cols>
    <col min="1" max="1" width="16.625" customWidth="1"/>
    <col min="6" max="6" width="9.375"/>
    <col min="8" max="8" width="10.375"/>
  </cols>
  <sheetData>
    <row r="1" spans="1:9">
      <c r="A1">
        <v>891347.25</v>
      </c>
      <c r="C1">
        <v>59400</v>
      </c>
      <c r="D1">
        <v>5940</v>
      </c>
      <c r="F1">
        <v>420766.5</v>
      </c>
      <c r="H1">
        <f>D1*53</f>
        <v>314820</v>
      </c>
      <c r="I1">
        <v>247.5</v>
      </c>
    </row>
    <row r="2" spans="1:9">
      <c r="A2">
        <v>452925</v>
      </c>
      <c r="C2">
        <f>D1*64</f>
        <v>380160</v>
      </c>
      <c r="F2">
        <v>409860</v>
      </c>
      <c r="H2">
        <f>I1*4</f>
        <v>990</v>
      </c>
      <c r="I2">
        <v>264</v>
      </c>
    </row>
    <row r="3" spans="1:9">
      <c r="A3">
        <v>381097.5</v>
      </c>
      <c r="C3">
        <f>D1*2</f>
        <v>11880</v>
      </c>
      <c r="F3">
        <v>453585</v>
      </c>
      <c r="H3">
        <f>I2*4</f>
        <v>1056</v>
      </c>
      <c r="I3">
        <v>313.5</v>
      </c>
    </row>
    <row r="4" spans="1:9">
      <c r="A4">
        <v>1395054.75</v>
      </c>
      <c r="C4">
        <f>SUM(C1:C3)</f>
        <v>451440</v>
      </c>
      <c r="F4">
        <v>388624.5</v>
      </c>
      <c r="H4">
        <f>I3</f>
        <v>313.5</v>
      </c>
      <c r="I4">
        <v>4158</v>
      </c>
    </row>
    <row r="5" spans="1:9">
      <c r="A5">
        <v>2392176</v>
      </c>
      <c r="F5">
        <v>5940</v>
      </c>
      <c r="H5">
        <f>I4*6</f>
        <v>24948</v>
      </c>
      <c r="I5">
        <v>4389</v>
      </c>
    </row>
    <row r="6" spans="1:9">
      <c r="A6">
        <v>1390136.63</v>
      </c>
      <c r="F6">
        <f>SUM(F1:F5)</f>
        <v>1678776</v>
      </c>
      <c r="H6">
        <f>I5*3</f>
        <v>13167</v>
      </c>
      <c r="I6">
        <v>4933.5</v>
      </c>
    </row>
    <row r="7" spans="1:9">
      <c r="A7">
        <v>123525</v>
      </c>
      <c r="H7">
        <f>I6*3</f>
        <v>14800.5</v>
      </c>
      <c r="I7">
        <v>5181</v>
      </c>
    </row>
    <row r="8" spans="1:8">
      <c r="A8">
        <v>1520020.87</v>
      </c>
      <c r="H8">
        <f>I7*3</f>
        <v>15543</v>
      </c>
    </row>
    <row r="9" spans="1:8">
      <c r="A9">
        <v>905850</v>
      </c>
      <c r="H9">
        <v>5626.5</v>
      </c>
    </row>
    <row r="10" spans="1:8">
      <c r="A10">
        <v>230580</v>
      </c>
      <c r="H10">
        <v>5857.5</v>
      </c>
    </row>
    <row r="11" spans="1:8">
      <c r="A11">
        <v>222345</v>
      </c>
      <c r="H11">
        <v>5940</v>
      </c>
    </row>
    <row r="12" spans="1:8">
      <c r="A12">
        <f>SUM(A1:A11)</f>
        <v>9905058</v>
      </c>
      <c r="H12">
        <v>5940</v>
      </c>
    </row>
    <row r="13" spans="8:8">
      <c r="H13">
        <v>4356</v>
      </c>
    </row>
    <row r="14" spans="8:8">
      <c r="H14">
        <v>4075.5</v>
      </c>
    </row>
    <row r="15" spans="8:8">
      <c r="H15">
        <v>3877.5</v>
      </c>
    </row>
    <row r="16" spans="8:8">
      <c r="H16">
        <v>2277</v>
      </c>
    </row>
    <row r="17" spans="8:8">
      <c r="H17">
        <v>2277</v>
      </c>
    </row>
    <row r="18" spans="8:8">
      <c r="H18">
        <v>2112</v>
      </c>
    </row>
    <row r="19" spans="8:8">
      <c r="H19">
        <v>2046</v>
      </c>
    </row>
    <row r="20" spans="8:8">
      <c r="H20">
        <v>2029.5</v>
      </c>
    </row>
    <row r="21" spans="8:8">
      <c r="H21">
        <v>1996.5</v>
      </c>
    </row>
    <row r="22" spans="8:8">
      <c r="H22">
        <v>1815</v>
      </c>
    </row>
    <row r="23" spans="8:8">
      <c r="H23">
        <v>1782</v>
      </c>
    </row>
    <row r="24" spans="8:8">
      <c r="H24">
        <v>1650</v>
      </c>
    </row>
    <row r="25" spans="8:8">
      <c r="H25">
        <v>511.5</v>
      </c>
    </row>
    <row r="26" spans="8:8">
      <c r="H26" s="1">
        <f>SUM(H1:H25)</f>
        <v>439807.5</v>
      </c>
    </row>
    <row r="27" spans="8:8">
      <c r="H27">
        <f>D1*181</f>
        <v>1075140</v>
      </c>
    </row>
    <row r="28" spans="8:8">
      <c r="H28">
        <v>2442</v>
      </c>
    </row>
    <row r="29" spans="8:8">
      <c r="H29">
        <v>4504.5</v>
      </c>
    </row>
    <row r="30" spans="8:8">
      <c r="H30" s="1">
        <f>SUM(H27:H29)</f>
        <v>1082086.5</v>
      </c>
    </row>
    <row r="31" spans="8:9">
      <c r="H31">
        <f>I31*6</f>
        <v>594</v>
      </c>
      <c r="I31">
        <v>99</v>
      </c>
    </row>
    <row r="32" spans="8:8">
      <c r="H32">
        <v>5940</v>
      </c>
    </row>
    <row r="33" spans="8:18">
      <c r="H33">
        <v>3663</v>
      </c>
      <c r="R33">
        <v>813.62</v>
      </c>
    </row>
    <row r="34" spans="8:8">
      <c r="H34" s="1">
        <f>SUM(H31:H33)</f>
        <v>10197</v>
      </c>
    </row>
    <row r="35" spans="8:8">
      <c r="H35">
        <v>297</v>
      </c>
    </row>
    <row r="36" spans="8:9">
      <c r="H36">
        <f>I36*5</f>
        <v>19635</v>
      </c>
      <c r="I36">
        <v>3927</v>
      </c>
    </row>
    <row r="37" spans="8:9">
      <c r="H37">
        <f>I37*3</f>
        <v>11830.5</v>
      </c>
      <c r="I37">
        <v>3943.5</v>
      </c>
    </row>
    <row r="38" spans="8:8">
      <c r="H38" s="1">
        <f>SUM(H35:H37)</f>
        <v>31762.5</v>
      </c>
    </row>
    <row r="39" spans="8:8">
      <c r="H39">
        <f>H26+H30+H34+H38</f>
        <v>1563853.5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2019-03-21T11:43:00Z</dcterms:created>
  <cp:lastPrinted>2020-01-16T08:16:00Z</cp:lastPrinted>
  <dcterms:modified xsi:type="dcterms:W3CDTF">2026-08-07T00:56:33Z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eyJoZGlkIjoiZDA3ODM3ZTFkZDZiNDkwODExYTNiZTY5ZGQ2ZDc5ODkifQ==</vt:lpwstr>
  </property>
  <property fmtid="{D5CDD505-2E9C-101B-9397-08002B2CF9AE}" pid="3" name="ICV">
    <vt:lpwstr>19212C8FCF2148008A6D0E47B1D847EF</vt:lpwstr>
  </property>
  <property fmtid="{D5CDD505-2E9C-101B-9397-08002B2CF9AE}" pid="4" name="KSOProductBuildVer">
    <vt:lpwstr>2052-12.8.2.18205</vt:lpwstr>
  </property>
  <property fmtid="{D5CDD505-2E9C-101B-9397-08002B2CF9AE}" pid="5" name="CalculationRule">
    <vt:i4>0</vt:i4>
  </property>
</Properties>
</file>