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油补2020\2025年度出租汽车补贴\2025年度市交通局\"/>
    </mc:Choice>
  </mc:AlternateContent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<sst xmlns="http://schemas.openxmlformats.org/spreadsheetml/2006/main" count="18" uniqueCount="15">
  <si>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2025年度伊春新能源出租车充电桩奖励资金分配表</t>
  </si>
  <si>
    <t>序号</t>
  </si>
  <si>
    <t>省</t>
  </si>
  <si>
    <t>地市</t>
  </si>
  <si>
    <t>县（市、区）</t>
  </si>
  <si>
    <t>充电桩数量</t>
  </si>
  <si>
    <t>充电桩地址</t>
  </si>
  <si>
    <t>输出功率(kw)</t>
  </si>
  <si>
    <t>分配金额(万元)</t>
  </si>
  <si>
    <t>黑龙江</t>
  </si>
  <si>
    <t>伊春</t>
  </si>
  <si>
    <t>乌翠区</t>
  </si>
  <si>
    <t>乌翠区乌马河镇金居花园</t>
  </si>
  <si>
    <t>1万元</t>
  </si>
  <si>
    <t>依据黑财预[2023]17号附件1。实际分配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</si>
</sst>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0000000_);[Red]\(0.00000000000\)"/>
    <numFmt numFmtId="178" formatCode="0_);[Red]\(0\)"/>
    <numFmt numFmtId="179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黑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22"/>
      <color theme="1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177" fontId="6" fillId="0" borderId="3" xfId="49" applyNumberFormat="1" applyFont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9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8" fontId="3" fillId="0" borderId="6" xfId="0" applyNumberFormat="1" applyFont="1" applyBorder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L5" sqref="L5"/>
    </sheetView>
  </sheetViews>
  <sheetFormatPr defaultColWidth="9" defaultRowHeight="13.5"/>
  <cols>
    <col min="1" max="1" width="6.625" style="4" customWidth="1"/>
    <col min="2" max="3" width="8.625" style="4" customWidth="1"/>
    <col min="4" max="4" width="12.625" style="5" customWidth="1"/>
    <col min="5" max="5" width="12.625" style="4" customWidth="1"/>
    <col min="6" max="6" width="45.625" style="6" customWidth="1"/>
    <col min="7" max="7" width="10.625" style="4" customWidth="1"/>
    <col min="8" max="8" width="12.625" style="7" customWidth="1"/>
    <col min="9" max="9" width="17.75" style="4" customWidth="1"/>
    <col min="10" max="10" width="15.625" style="4" customWidth="1"/>
    <col min="11" max="16384" width="9" style="4"/>
  </cols>
  <sheetData>
    <row r="1" ht="45" customHeight="1" spans="1:10">
      <c r="A1" s="8" t="s">
        <v>0</v>
      </c>
      <c r="D1" s="4"/>
      <c r="F1" s="4"/>
    </row>
    <row r="2" ht="45" customHeight="1" spans="1:10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2" t="s">
        <v>7</v>
      </c>
      <c r="H2" s="13" t="s">
        <v>8</v>
      </c>
    </row>
    <row r="3" s="2" customFormat="1" ht="45" customHeight="1" spans="1:10">
      <c r="A3" s="14">
        <v>1</v>
      </c>
      <c r="B3" s="14" t="s">
        <v>9</v>
      </c>
      <c r="C3" s="14" t="s">
        <v>10</v>
      </c>
      <c r="D3" s="15" t="s">
        <v>11</v>
      </c>
      <c r="E3" s="16">
        <v>1</v>
      </c>
      <c r="F3" s="17" t="s">
        <v>12</v>
      </c>
      <c r="G3" s="16">
        <v>66</v>
      </c>
      <c r="H3" s="18" t="s">
        <v>13</v>
      </c>
      <c r="I3" s="3"/>
    </row>
    <row r="4" s="3" customFormat="1" ht="45" customHeight="1" spans="1:10">
      <c r="A4" s="14">
        <v>2</v>
      </c>
      <c r="B4" s="14" t="s">
        <v>9</v>
      </c>
      <c r="C4" s="14"/>
      <c r="D4" s="15"/>
      <c r="E4" s="19"/>
      <c r="F4" s="17"/>
      <c r="G4" s="16"/>
      <c r="H4" s="18"/>
    </row>
    <row r="5" s="3" customFormat="1" ht="45" customHeight="1" spans="1:10">
      <c r="A5" s="14">
        <v>3</v>
      </c>
      <c r="B5" s="14" t="s">
        <v>9</v>
      </c>
      <c r="C5" s="14"/>
      <c r="D5" s="15"/>
      <c r="E5" s="20"/>
      <c r="F5" s="17"/>
      <c r="G5" s="16"/>
      <c r="H5" s="18"/>
    </row>
    <row r="6" s="3" customFormat="1" ht="45" customHeight="1" spans="1:10">
      <c r="A6" s="14">
        <v>4</v>
      </c>
      <c r="B6" s="14" t="s">
        <v>9</v>
      </c>
      <c r="C6" s="14"/>
      <c r="D6" s="15"/>
      <c r="E6" s="21"/>
      <c r="F6" s="17"/>
      <c r="G6" s="16"/>
      <c r="H6" s="18"/>
      <c r="J6" s="22"/>
    </row>
    <row r="7" s="3" customFormat="1" ht="45" customHeight="1" spans="1:10">
      <c r="A7" s="23" t="s">
        <v>14</v>
      </c>
      <c r="B7" s="24"/>
      <c r="C7" s="24"/>
      <c r="D7" s="25"/>
      <c r="E7" s="21"/>
      <c r="F7" s="26"/>
      <c r="G7" s="21"/>
      <c r="H7" s="27"/>
    </row>
    <row r="8" spans="1:10">
      <c r="B8" s="6"/>
      <c r="D8" s="4"/>
      <c r="F8" s="28"/>
    </row>
    <row r="9" spans="1:10">
      <c r="B9" s="6"/>
      <c r="D9" s="4"/>
      <c r="F9" s="28"/>
    </row>
    <row r="10" spans="1:10">
      <c r="B10" s="6"/>
      <c r="D10" s="4"/>
      <c r="F10" s="28"/>
    </row>
    <row r="11" spans="1:10">
      <c r="B11" s="6"/>
      <c r="D11" s="4"/>
      <c r="F11" s="28"/>
    </row>
    <row r="12" spans="1:10">
      <c r="B12" s="6"/>
      <c r="D12" s="4"/>
      <c r="F12" s="28"/>
    </row>
    <row r="13" spans="1:10">
      <c r="B13" s="6"/>
      <c r="D13" s="4"/>
      <c r="F13" s="28"/>
    </row>
    <row r="14" spans="1:10">
      <c r="B14" s="6"/>
      <c r="D14" s="4"/>
      <c r="F14" s="28"/>
    </row>
    <row r="15" spans="1:10">
      <c r="B15" s="6"/>
      <c r="D15" s="4"/>
      <c r="F15" s="28"/>
    </row>
    <row r="16" spans="1:10">
      <c r="B16" s="6"/>
      <c r="D16" s="4"/>
      <c r="F16" s="28"/>
    </row>
    <row r="17" spans="2:6">
      <c r="B17" s="6"/>
      <c r="D17" s="4"/>
      <c r="F17" s="28"/>
    </row>
    <row r="18" spans="2:6">
      <c r="B18" s="6"/>
      <c r="D18" s="4"/>
      <c r="F18" s="28"/>
    </row>
    <row r="19" spans="2:6">
      <c r="B19" s="6"/>
      <c r="D19" s="4"/>
      <c r="F19" s="28"/>
    </row>
    <row r="20" spans="2:6">
      <c r="B20" s="6"/>
      <c r="D20" s="4"/>
      <c r="F20" s="28"/>
    </row>
    <row r="21" spans="2:6">
      <c r="B21" s="6"/>
      <c r="D21" s="4"/>
      <c r="F21" s="28"/>
    </row>
    <row r="22" spans="2:6">
      <c r="B22" s="6"/>
      <c r="D22" s="4"/>
      <c r="F22" s="28"/>
    </row>
    <row r="23" spans="2:6">
      <c r="B23" s="6"/>
      <c r="D23" s="4"/>
      <c r="F23" s="28"/>
    </row>
    <row r="24" spans="2:6">
      <c r="B24" s="6"/>
      <c r="D24" s="4"/>
      <c r="F24" s="28"/>
    </row>
    <row r="25" spans="2:6">
      <c r="B25" s="6"/>
      <c r="D25" s="4"/>
      <c r="F25" s="28"/>
    </row>
    <row r="26" spans="2:6">
      <c r="B26" s="6"/>
      <c r="D26" s="4"/>
      <c r="F26" s="28"/>
    </row>
    <row r="27" spans="2:6">
      <c r="B27" s="6"/>
      <c r="D27" s="4"/>
      <c r="F27" s="28"/>
    </row>
    <row r="28" spans="2:6">
      <c r="B28" s="6"/>
      <c r="D28" s="4"/>
      <c r="F28" s="28"/>
    </row>
    <row r="29" spans="2:6">
      <c r="B29" s="6"/>
      <c r="D29" s="4"/>
      <c r="F29" s="28"/>
    </row>
    <row r="30" spans="2:6">
      <c r="B30" s="6"/>
      <c r="D30" s="4"/>
      <c r="F30" s="28"/>
    </row>
    <row r="31" spans="2:6">
      <c r="B31" s="6"/>
      <c r="D31" s="29"/>
      <c r="F31" s="4"/>
    </row>
  </sheetData>
  <mergeCells count="2">
    <mergeCell ref="A1:H1"/>
    <mergeCell ref="A7:D7"/>
  </mergeCells>
  <printOptions horizontalCentered="1"/>
  <pageMargins left="1.07847222222222" right="0.708333333333333" top="0.747916666666667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9"/>
  <sheetViews>
    <sheetView workbookViewId="0">
      <selection activeCell="R34" sqref="R34"/>
    </sheetView>
  </sheetViews>
  <sheetFormatPr defaultColWidth="9" defaultRowHeight="13.5"/>
  <cols>
    <col min="1" max="1" width="16.625" customWidth="1"/>
    <col min="6" max="6" width="9.375"/>
    <col min="8" max="8" width="10.375"/>
  </cols>
  <sheetData>
    <row r="1" spans="1:9">
      <c r="A1">
        <v>891347.25</v>
      </c>
      <c r="C1">
        <v>59400</v>
      </c>
      <c r="D1">
        <v>5940</v>
      </c>
      <c r="F1">
        <v>420766.5</v>
      </c>
      <c r="H1">
        <f>D1*53</f>
        <v>314820</v>
      </c>
      <c r="I1">
        <v>247.5</v>
      </c>
    </row>
    <row r="2" spans="1:9">
      <c r="A2">
        <v>452925</v>
      </c>
      <c r="C2">
        <f>D1*64</f>
        <v>380160</v>
      </c>
      <c r="F2">
        <v>409860</v>
      </c>
      <c r="H2">
        <f>I1*4</f>
        <v>990</v>
      </c>
      <c r="I2">
        <v>264</v>
      </c>
    </row>
    <row r="3" spans="1:9">
      <c r="A3">
        <v>381097.5</v>
      </c>
      <c r="C3">
        <f>D1*2</f>
        <v>11880</v>
      </c>
      <c r="F3">
        <v>453585</v>
      </c>
      <c r="H3">
        <f>I2*4</f>
        <v>1056</v>
      </c>
      <c r="I3">
        <v>313.5</v>
      </c>
    </row>
    <row r="4" spans="1:9">
      <c r="A4">
        <v>1395054.75</v>
      </c>
      <c r="C4">
        <f>SUM(C1:C3)</f>
        <v>451440</v>
      </c>
      <c r="F4">
        <v>388624.5</v>
      </c>
      <c r="H4">
        <f>I3</f>
        <v>313.5</v>
      </c>
      <c r="I4">
        <v>4158</v>
      </c>
    </row>
    <row r="5" spans="1:9">
      <c r="A5">
        <v>2392176</v>
      </c>
      <c r="F5">
        <v>5940</v>
      </c>
      <c r="H5">
        <f>I4*6</f>
        <v>24948</v>
      </c>
      <c r="I5">
        <v>4389</v>
      </c>
    </row>
    <row r="6" spans="1:9">
      <c r="A6">
        <v>1390136.63</v>
      </c>
      <c r="F6">
        <f>SUM(F1:F5)</f>
        <v>1678776</v>
      </c>
      <c r="H6">
        <f>I5*3</f>
        <v>13167</v>
      </c>
      <c r="I6">
        <v>4933.5</v>
      </c>
    </row>
    <row r="7" spans="1:9">
      <c r="A7">
        <v>123525</v>
      </c>
      <c r="H7">
        <f>I6*3</f>
        <v>14800.5</v>
      </c>
      <c r="I7">
        <v>5181</v>
      </c>
    </row>
    <row r="8" spans="1:9">
      <c r="A8">
        <v>1520020.87</v>
      </c>
      <c r="H8">
        <f>I7*3</f>
        <v>15543</v>
      </c>
    </row>
    <row r="9" spans="1:9">
      <c r="A9">
        <v>905850</v>
      </c>
      <c r="H9">
        <v>5626.5</v>
      </c>
    </row>
    <row r="10" spans="1:9">
      <c r="A10">
        <v>230580</v>
      </c>
      <c r="H10">
        <v>5857.5</v>
      </c>
    </row>
    <row r="11" spans="1:9">
      <c r="A11">
        <v>222345</v>
      </c>
      <c r="H11">
        <v>5940</v>
      </c>
    </row>
    <row r="12" spans="1:9">
      <c r="A12">
        <f>SUM(A1:A11)</f>
        <v>9905058</v>
      </c>
      <c r="H12">
        <v>5940</v>
      </c>
    </row>
    <row r="13" spans="1:9">
      <c r="H13">
        <v>4356</v>
      </c>
    </row>
    <row r="14" spans="1:9">
      <c r="H14">
        <v>4075.5</v>
      </c>
    </row>
    <row r="15" spans="1:9">
      <c r="H15">
        <v>3877.5</v>
      </c>
    </row>
    <row r="16" spans="1:9">
      <c r="H16">
        <v>2277</v>
      </c>
    </row>
    <row r="17" spans="8:9">
      <c r="H17">
        <v>2277</v>
      </c>
    </row>
    <row r="18" spans="8:9">
      <c r="H18">
        <v>2112</v>
      </c>
    </row>
    <row r="19" spans="8:9">
      <c r="H19">
        <v>2046</v>
      </c>
    </row>
    <row r="20" spans="8:9">
      <c r="H20">
        <v>2029.5</v>
      </c>
    </row>
    <row r="21" spans="8:9">
      <c r="H21">
        <v>1996.5</v>
      </c>
    </row>
    <row r="22" spans="8:9">
      <c r="H22">
        <v>1815</v>
      </c>
    </row>
    <row r="23" spans="8:9">
      <c r="H23">
        <v>1782</v>
      </c>
    </row>
    <row r="24" spans="8:9">
      <c r="H24">
        <v>1650</v>
      </c>
    </row>
    <row r="25" spans="8:9">
      <c r="H25">
        <v>511.5</v>
      </c>
    </row>
    <row r="26" spans="8:9">
      <c r="H26" s="1">
        <f>SUM(H1:H25)</f>
        <v>439807.5</v>
      </c>
    </row>
    <row r="27" spans="8:9">
      <c r="H27">
        <f>D1*181</f>
        <v>1075140</v>
      </c>
    </row>
    <row r="28" spans="8:9">
      <c r="H28">
        <v>2442</v>
      </c>
    </row>
    <row r="29" spans="8:9">
      <c r="H29">
        <v>4504.5</v>
      </c>
    </row>
    <row r="30" spans="8:9">
      <c r="H30" s="1">
        <f>SUM(H27:H29)</f>
        <v>1082086.5</v>
      </c>
    </row>
    <row r="31" spans="8:9">
      <c r="H31">
        <f>I31*6</f>
        <v>594</v>
      </c>
      <c r="I31">
        <v>99</v>
      </c>
    </row>
    <row r="32" spans="8:9">
      <c r="H32">
        <v>5940</v>
      </c>
    </row>
    <row r="33" spans="8:18">
      <c r="H33">
        <v>3663</v>
      </c>
      <c r="R33">
        <v>813.62</v>
      </c>
    </row>
    <row r="34" spans="8:18">
      <c r="H34" s="1">
        <f>SUM(H31:H33)</f>
        <v>10197</v>
      </c>
    </row>
    <row r="35" spans="8:18">
      <c r="H35">
        <v>297</v>
      </c>
    </row>
    <row r="36" spans="8:18">
      <c r="H36">
        <f>I36*5</f>
        <v>19635</v>
      </c>
      <c r="I36">
        <v>3927</v>
      </c>
    </row>
    <row r="37" spans="8:18">
      <c r="H37">
        <f>I37*3</f>
        <v>11830.5</v>
      </c>
      <c r="I37">
        <v>3943.5</v>
      </c>
    </row>
    <row r="38" spans="8:18">
      <c r="H38" s="1">
        <f>SUM(H35:H37)</f>
        <v>31762.5</v>
      </c>
    </row>
    <row r="39" spans="8:18">
      <c r="H39">
        <f>H26+H30+H34+H38</f>
        <v>1563853.5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时光</cp:lastModifiedBy>
  <dcterms:created xsi:type="dcterms:W3CDTF">2019-03-21T11:43:00Z</dcterms:created>
  <cp:lastPrinted>2020-01-16T08:16:00Z</cp:lastPrinted>
  <dcterms:modified xsi:type="dcterms:W3CDTF">2026-07-29T05:37:55Z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eyJoZGlkIjoiZDA3ODM3ZTFkZDZiNDkwODExYTNiZTY5ZGQ2ZDc5ODkifQ==</vt:lpwstr>
  </property>
  <property fmtid="{D5CDD505-2E9C-101B-9397-08002B2CF9AE}" pid="3" name="ICV">
    <vt:lpwstr>19212C8FCF2148008A6D0E47B1D847EF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